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020" windowHeight="12150" activeTab="0"/>
  </bookViews>
  <sheets>
    <sheet name="Worksheet K" sheetId="1" r:id="rId1"/>
  </sheets>
  <definedNames>
    <definedName name="_xlnm.Print_Area" localSheetId="0">'Worksheet K'!$A$1:$P$51</definedName>
    <definedName name="Z_F9178CF5_6379_41DD_8C3C_0822A0BDB273_.wvu.PrintArea" localSheetId="0" hidden="1">'Worksheet K'!$A$1:$P$51</definedName>
  </definedNames>
  <calcPr fullCalcOnLoad="1"/>
</workbook>
</file>

<file path=xl/sharedStrings.xml><?xml version="1.0" encoding="utf-8"?>
<sst xmlns="http://schemas.openxmlformats.org/spreadsheetml/2006/main" count="46" uniqueCount="23">
  <si>
    <t>OKLAHOMA GAS AND ELECTRIC COMPANY</t>
  </si>
  <si>
    <t>Worksheet K - 13 Month Average Balances and Long Term Debt Costs</t>
  </si>
  <si>
    <t xml:space="preserve"> I.  Plant &amp; Accumulated Depreciation Balances</t>
  </si>
  <si>
    <r>
      <t xml:space="preserve">Gross Plant  </t>
    </r>
    <r>
      <rPr>
        <sz val="11"/>
        <rFont val="Arial"/>
        <family val="2"/>
      </rPr>
      <t xml:space="preserve"> </t>
    </r>
    <r>
      <rPr>
        <sz val="9"/>
        <rFont val="Arial"/>
        <family val="2"/>
      </rPr>
      <t>(Note 1)</t>
    </r>
  </si>
  <si>
    <t>Line</t>
  </si>
  <si>
    <t>End. Balance</t>
  </si>
  <si>
    <t>13 Months</t>
  </si>
  <si>
    <t>No.</t>
  </si>
  <si>
    <t>Avg Balance</t>
  </si>
  <si>
    <t>Intangible</t>
  </si>
  <si>
    <t>Production-Redbud</t>
  </si>
  <si>
    <t>Production</t>
  </si>
  <si>
    <t>Transmission</t>
  </si>
  <si>
    <t>Distribution</t>
  </si>
  <si>
    <t>General Plant</t>
  </si>
  <si>
    <t>Total</t>
  </si>
  <si>
    <r>
      <t xml:space="preserve">Accumulated Depreciation and Amortization   </t>
    </r>
    <r>
      <rPr>
        <sz val="9"/>
        <rFont val="Arial"/>
        <family val="2"/>
      </rPr>
      <t>(Note 2)</t>
    </r>
  </si>
  <si>
    <r>
      <t xml:space="preserve">Net Plant   </t>
    </r>
    <r>
      <rPr>
        <sz val="9"/>
        <rFont val="Arial"/>
        <family val="2"/>
      </rPr>
      <t>(Gross Plant less Accumulated Depreciation and Amortization)</t>
    </r>
  </si>
  <si>
    <t>Notes:</t>
  </si>
  <si>
    <t>1. When calculating the Baseline ATRR, use the actual 13 month account balances for the year being trued-up.  When calculating the Projected ATRR, the values for "Gross Plant" shall include net plant additions.</t>
  </si>
  <si>
    <t>2. When calculating the Projected ATRR, the values for Accumulated Depreciation and Amortization shall include both accumulated depreciation and amortization on new plant projected to be in service as well as the accumulated depreciation and amortization on existing</t>
  </si>
  <si>
    <t xml:space="preserve">    plant through the end of the projected year.</t>
  </si>
  <si>
    <t>ATTACHMENT 3</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</si>
</sst>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s>
  <fonts count="50">
    <font>
      <sz val="10"/>
      <name val="Arial"/>
      <family val="2"/>
    </font>
    <font>
      <sz val="10"/>
      <color indexed="8"/>
      <name val="Arial"/>
      <family val="2"/>
    </font>
    <font>
      <b/>
      <sz val="16"/>
      <name val="Arial"/>
      <family val="2"/>
    </font>
    <font>
      <b/>
      <sz val="10"/>
      <name val="Arial"/>
      <family val="2"/>
    </font>
    <font>
      <sz val="12"/>
      <name val="Arial"/>
      <family val="2"/>
    </font>
    <font>
      <b/>
      <sz val="12"/>
      <name val="Arial"/>
      <family val="2"/>
    </font>
    <font>
      <sz val="11"/>
      <name val="Arial"/>
      <family val="2"/>
    </font>
    <font>
      <b/>
      <sz val="11"/>
      <name val="Arial"/>
      <family val="2"/>
    </font>
    <font>
      <sz val="9"/>
      <name val="Arial"/>
      <family val="2"/>
    </font>
    <font>
      <b/>
      <u val="single"/>
      <sz val="10"/>
      <name val="Arial"/>
      <family val="2"/>
    </font>
    <font>
      <sz val="10"/>
      <color indexed="12"/>
      <name val="Arial"/>
      <family val="2"/>
    </font>
    <font>
      <u val="single"/>
      <sz val="10"/>
      <color indexed="12"/>
      <name val="Arial"/>
      <family val="2"/>
    </font>
    <font>
      <u val="single"/>
      <sz val="10"/>
      <name val="Arial"/>
      <family val="2"/>
    </font>
    <font>
      <sz val="11"/>
      <color indexed="8"/>
      <name val="Calibri"/>
      <family val="2"/>
    </font>
    <font>
      <sz val="12"/>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2"/>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style="thin"/>
      <right/>
      <top/>
      <bottom/>
    </border>
    <border>
      <left style="thin"/>
      <right style="thin"/>
      <top style="thin"/>
      <bottom/>
    </border>
    <border>
      <left/>
      <right/>
      <top style="thin"/>
      <bottom/>
    </border>
    <border>
      <left/>
      <right style="thin"/>
      <top style="thin"/>
      <bottom/>
    </border>
    <border>
      <left style="thin"/>
      <right style="thin"/>
      <top/>
      <bottom style="thin"/>
    </border>
    <border>
      <left/>
      <right/>
      <top/>
      <bottom style="thin"/>
    </border>
    <border>
      <left/>
      <right style="thin"/>
      <top/>
      <bottom style="thin"/>
    </border>
    <border>
      <left style="thin"/>
      <right style="thin"/>
      <top/>
      <bottom/>
    </border>
    <border>
      <left/>
      <right style="thin"/>
      <top/>
      <bottom/>
    </border>
    <border>
      <left style="thin"/>
      <right style="thin"/>
      <top style="thin"/>
      <bottom style="thin"/>
    </border>
    <border>
      <left/>
      <right style="thin"/>
      <top style="thin"/>
      <bottom style="thin"/>
    </border>
    <border>
      <left/>
      <right/>
      <top style="thin"/>
      <bottom style="thin"/>
    </border>
    <border>
      <left style="thin"/>
      <right/>
      <top/>
      <bottom style="thin"/>
    </border>
    <border>
      <left style="thin"/>
      <right/>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6" fillId="0" borderId="0" applyFont="0" applyFill="0" applyBorder="0" applyAlignment="0" applyProtection="0"/>
    <xf numFmtId="43" fontId="3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36" fillId="0" borderId="0">
      <alignment/>
      <protection/>
    </xf>
    <xf numFmtId="0" fontId="45" fillId="0" borderId="0">
      <alignment/>
      <protection/>
    </xf>
    <xf numFmtId="0" fontId="31"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3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3">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horizontal="center"/>
    </xf>
    <xf numFmtId="0" fontId="0" fillId="0" borderId="0" xfId="0" applyFont="1" applyAlignment="1">
      <alignment/>
    </xf>
    <xf numFmtId="0" fontId="2" fillId="0" borderId="0" xfId="0" applyFont="1" applyFill="1"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3" fontId="0" fillId="0" borderId="0" xfId="0" applyNumberFormat="1" applyFont="1" applyAlignment="1">
      <alignment horizontal="center"/>
    </xf>
    <xf numFmtId="0" fontId="6" fillId="0" borderId="0" xfId="0" applyFont="1" applyAlignment="1">
      <alignment horizontal="center"/>
    </xf>
    <xf numFmtId="0" fontId="7" fillId="0" borderId="10" xfId="0" applyFont="1" applyBorder="1" applyAlignment="1">
      <alignment/>
    </xf>
    <xf numFmtId="0" fontId="7" fillId="0" borderId="0" xfId="0" applyFont="1" applyBorder="1" applyAlignment="1">
      <alignment/>
    </xf>
    <xf numFmtId="0" fontId="6" fillId="0" borderId="0" xfId="0" applyFont="1" applyAlignment="1">
      <alignment/>
    </xf>
    <xf numFmtId="0" fontId="3" fillId="0" borderId="11" xfId="0" applyFont="1" applyBorder="1" applyAlignment="1">
      <alignment/>
    </xf>
    <xf numFmtId="0" fontId="3" fillId="0" borderId="12" xfId="0" applyFont="1" applyBorder="1" applyAlignment="1">
      <alignment horizontal="center"/>
    </xf>
    <xf numFmtId="0" fontId="9" fillId="0" borderId="13" xfId="0" applyFont="1" applyBorder="1" applyAlignment="1">
      <alignment horizontal="center"/>
    </xf>
    <xf numFmtId="0" fontId="9" fillId="0" borderId="12" xfId="0" applyFont="1" applyBorder="1" applyAlignment="1">
      <alignment horizontal="center"/>
    </xf>
    <xf numFmtId="0" fontId="3" fillId="0" borderId="14" xfId="0" applyFont="1" applyFill="1" applyBorder="1" applyAlignment="1">
      <alignment horizontal="center"/>
    </xf>
    <xf numFmtId="0" fontId="3" fillId="0" borderId="0" xfId="0" applyFont="1" applyBorder="1" applyAlignment="1">
      <alignment/>
    </xf>
    <xf numFmtId="164" fontId="3" fillId="0" borderId="11" xfId="0" applyNumberFormat="1" applyFont="1" applyBorder="1" applyAlignment="1">
      <alignment/>
    </xf>
    <xf numFmtId="164" fontId="3" fillId="0" borderId="15" xfId="0" applyNumberFormat="1" applyFont="1" applyBorder="1" applyAlignment="1">
      <alignment horizontal="center"/>
    </xf>
    <xf numFmtId="164" fontId="3" fillId="0" borderId="16" xfId="0" applyNumberFormat="1" applyFont="1" applyBorder="1" applyAlignment="1">
      <alignment horizontal="center"/>
    </xf>
    <xf numFmtId="164" fontId="3" fillId="0" borderId="17" xfId="0" applyNumberFormat="1" applyFont="1" applyFill="1" applyBorder="1" applyAlignment="1">
      <alignment horizontal="center"/>
    </xf>
    <xf numFmtId="164" fontId="3" fillId="0" borderId="0" xfId="0" applyNumberFormat="1" applyFont="1" applyBorder="1" applyAlignment="1">
      <alignment/>
    </xf>
    <xf numFmtId="164" fontId="3" fillId="0" borderId="0" xfId="0" applyNumberFormat="1" applyFont="1" applyAlignment="1">
      <alignment/>
    </xf>
    <xf numFmtId="0" fontId="3" fillId="0" borderId="12" xfId="0" applyFont="1" applyBorder="1" applyAlignment="1">
      <alignment/>
    </xf>
    <xf numFmtId="3" fontId="10" fillId="33" borderId="18" xfId="0" applyNumberFormat="1" applyFont="1" applyFill="1" applyBorder="1" applyAlignment="1">
      <alignment horizontal="right"/>
    </xf>
    <xf numFmtId="3" fontId="10" fillId="33" borderId="0" xfId="0" applyNumberFormat="1" applyFont="1" applyFill="1" applyBorder="1" applyAlignment="1">
      <alignment horizontal="right"/>
    </xf>
    <xf numFmtId="3" fontId="0" fillId="0" borderId="19" xfId="0" applyNumberFormat="1" applyFont="1" applyFill="1" applyBorder="1" applyAlignment="1">
      <alignment horizontal="right"/>
    </xf>
    <xf numFmtId="0" fontId="0" fillId="0" borderId="0" xfId="0" applyFont="1" applyBorder="1" applyAlignment="1">
      <alignment/>
    </xf>
    <xf numFmtId="0" fontId="3" fillId="0" borderId="20" xfId="0" applyFont="1" applyBorder="1" applyAlignment="1">
      <alignment/>
    </xf>
    <xf numFmtId="3" fontId="10" fillId="33" borderId="20" xfId="0" applyNumberFormat="1" applyFont="1" applyFill="1" applyBorder="1" applyAlignment="1">
      <alignment horizontal="right"/>
    </xf>
    <xf numFmtId="3" fontId="0" fillId="0" borderId="21" xfId="0" applyNumberFormat="1" applyFont="1" applyFill="1" applyBorder="1" applyAlignment="1">
      <alignment horizontal="right"/>
    </xf>
    <xf numFmtId="0" fontId="3" fillId="0" borderId="18" xfId="0" applyFont="1" applyBorder="1" applyAlignment="1">
      <alignment/>
    </xf>
    <xf numFmtId="3" fontId="11" fillId="33" borderId="20" xfId="0" applyNumberFormat="1" applyFont="1" applyFill="1" applyBorder="1" applyAlignment="1">
      <alignment horizontal="right"/>
    </xf>
    <xf numFmtId="3" fontId="11" fillId="33" borderId="22" xfId="0" applyNumberFormat="1" applyFont="1" applyFill="1" applyBorder="1" applyAlignment="1">
      <alignment horizontal="right"/>
    </xf>
    <xf numFmtId="3" fontId="12" fillId="0" borderId="21" xfId="0" applyNumberFormat="1" applyFont="1" applyFill="1" applyBorder="1" applyAlignment="1">
      <alignment horizontal="right"/>
    </xf>
    <xf numFmtId="0" fontId="3" fillId="0" borderId="15" xfId="0" applyFont="1" applyBorder="1" applyAlignment="1">
      <alignment horizontal="center"/>
    </xf>
    <xf numFmtId="3" fontId="0" fillId="0" borderId="15" xfId="0" applyNumberFormat="1" applyFont="1" applyBorder="1" applyAlignment="1">
      <alignment/>
    </xf>
    <xf numFmtId="3" fontId="0" fillId="0" borderId="16" xfId="0" applyNumberFormat="1" applyFont="1" applyBorder="1" applyAlignment="1">
      <alignment/>
    </xf>
    <xf numFmtId="0" fontId="3" fillId="0" borderId="23" xfId="0" applyFont="1" applyBorder="1" applyAlignment="1">
      <alignment/>
    </xf>
    <xf numFmtId="3" fontId="0" fillId="0" borderId="16" xfId="0" applyNumberFormat="1" applyFont="1" applyBorder="1" applyAlignment="1">
      <alignment horizontal="center"/>
    </xf>
    <xf numFmtId="3" fontId="0" fillId="0" borderId="0" xfId="0" applyNumberFormat="1" applyFont="1" applyBorder="1" applyAlignment="1">
      <alignment horizontal="center"/>
    </xf>
    <xf numFmtId="0" fontId="3" fillId="0" borderId="0" xfId="0" applyFont="1" applyAlignment="1">
      <alignment horizontal="center"/>
    </xf>
    <xf numFmtId="164" fontId="3" fillId="0" borderId="0" xfId="0" applyNumberFormat="1" applyFont="1" applyAlignment="1">
      <alignment horizontal="center"/>
    </xf>
    <xf numFmtId="3" fontId="10" fillId="33" borderId="18" xfId="0" applyNumberFormat="1" applyFont="1" applyFill="1" applyBorder="1" applyAlignment="1">
      <alignment/>
    </xf>
    <xf numFmtId="3" fontId="10" fillId="33" borderId="20" xfId="0" applyNumberFormat="1" applyFont="1" applyFill="1" applyBorder="1" applyAlignment="1">
      <alignment/>
    </xf>
    <xf numFmtId="3" fontId="10" fillId="33" borderId="22" xfId="0" applyNumberFormat="1" applyFont="1" applyFill="1" applyBorder="1" applyAlignment="1">
      <alignment horizontal="right"/>
    </xf>
    <xf numFmtId="3" fontId="11" fillId="33" borderId="20" xfId="0" applyNumberFormat="1" applyFont="1" applyFill="1" applyBorder="1" applyAlignment="1">
      <alignment/>
    </xf>
    <xf numFmtId="3" fontId="0" fillId="0" borderId="18" xfId="0" applyNumberFormat="1" applyFont="1" applyFill="1" applyBorder="1" applyAlignment="1">
      <alignment/>
    </xf>
    <xf numFmtId="3" fontId="0" fillId="0" borderId="0" xfId="0" applyNumberFormat="1" applyFont="1" applyFill="1" applyBorder="1" applyAlignment="1">
      <alignment/>
    </xf>
    <xf numFmtId="3" fontId="0" fillId="0" borderId="20" xfId="0" applyNumberFormat="1" applyFont="1" applyFill="1" applyBorder="1" applyAlignment="1">
      <alignment horizontal="right"/>
    </xf>
    <xf numFmtId="3" fontId="0" fillId="0" borderId="20" xfId="0" applyNumberFormat="1" applyFont="1" applyFill="1" applyBorder="1" applyAlignment="1">
      <alignment/>
    </xf>
    <xf numFmtId="3" fontId="0" fillId="0" borderId="22" xfId="0" applyNumberFormat="1" applyFont="1" applyFill="1" applyBorder="1" applyAlignment="1">
      <alignment/>
    </xf>
    <xf numFmtId="3" fontId="12" fillId="0" borderId="20" xfId="0" applyNumberFormat="1" applyFont="1" applyFill="1" applyBorder="1" applyAlignment="1">
      <alignment/>
    </xf>
    <xf numFmtId="3" fontId="12" fillId="0" borderId="22" xfId="0" applyNumberFormat="1" applyFont="1" applyFill="1" applyBorder="1" applyAlignment="1">
      <alignment/>
    </xf>
    <xf numFmtId="3" fontId="12" fillId="0" borderId="20" xfId="0" applyNumberFormat="1" applyFont="1" applyFill="1" applyBorder="1" applyAlignment="1">
      <alignment horizontal="right"/>
    </xf>
    <xf numFmtId="3" fontId="0" fillId="0" borderId="24" xfId="0" applyNumberFormat="1" applyFont="1" applyBorder="1" applyAlignment="1">
      <alignment/>
    </xf>
    <xf numFmtId="3" fontId="0" fillId="0" borderId="17" xfId="0" applyNumberFormat="1"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0" fillId="0" borderId="0" xfId="0" applyAlignment="1">
      <alignment horizontal="righ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4" xfId="59"/>
    <cellStyle name="Normal 5" xfId="60"/>
    <cellStyle name="Normal 6" xfId="61"/>
    <cellStyle name="Note" xfId="62"/>
    <cellStyle name="Output" xfId="63"/>
    <cellStyle name="Percent" xfId="64"/>
    <cellStyle name="Percent 2"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1"/>
  <sheetViews>
    <sheetView tabSelected="1" view="pageBreakPreview" zoomScale="80" zoomScaleNormal="85" zoomScaleSheetLayoutView="80" zoomScalePageLayoutView="0" workbookViewId="0" topLeftCell="C1">
      <selection activeCell="N6" sqref="N6"/>
    </sheetView>
  </sheetViews>
  <sheetFormatPr defaultColWidth="9.140625" defaultRowHeight="12.75"/>
  <cols>
    <col min="1" max="1" width="4.7109375" style="4" customWidth="1"/>
    <col min="2" max="2" width="20.8515625" style="2" customWidth="1"/>
    <col min="3" max="3" width="14.57421875" style="3" customWidth="1"/>
    <col min="4" max="16" width="14.7109375" style="3" customWidth="1"/>
    <col min="17" max="17" width="15.28125" style="4" bestFit="1" customWidth="1"/>
    <col min="18" max="18" width="10.28125" style="4" bestFit="1" customWidth="1"/>
    <col min="19" max="16384" width="9.140625" style="4" customWidth="1"/>
  </cols>
  <sheetData>
    <row r="1" spans="1:16" ht="20.25">
      <c r="A1" s="1" t="s">
        <v>0</v>
      </c>
      <c r="O1" s="62" t="s">
        <v>22</v>
      </c>
      <c r="P1" s="62"/>
    </row>
    <row r="3" ht="20.25">
      <c r="A3" s="5" t="s">
        <v>1</v>
      </c>
    </row>
    <row r="4" ht="13.5" customHeight="1"/>
    <row r="6" spans="2:16" s="6" customFormat="1" ht="15.75">
      <c r="B6" s="7" t="s">
        <v>2</v>
      </c>
      <c r="C6" s="8"/>
      <c r="D6" s="8"/>
      <c r="E6" s="8"/>
      <c r="F6" s="8"/>
      <c r="G6" s="8"/>
      <c r="H6" s="8"/>
      <c r="I6" s="8"/>
      <c r="J6" s="8"/>
      <c r="K6" s="8"/>
      <c r="L6" s="8"/>
      <c r="M6" s="8"/>
      <c r="N6" s="8"/>
      <c r="O6" s="8"/>
      <c r="P6" s="8"/>
    </row>
    <row r="7" spans="4:16" ht="12.75">
      <c r="D7" s="9"/>
      <c r="E7" s="9"/>
      <c r="F7" s="9"/>
      <c r="G7" s="9"/>
      <c r="H7" s="9"/>
      <c r="I7" s="9"/>
      <c r="J7" s="9"/>
      <c r="K7" s="9"/>
      <c r="L7" s="9"/>
      <c r="M7" s="9"/>
      <c r="N7" s="9"/>
      <c r="O7" s="9"/>
      <c r="P7" s="9"/>
    </row>
    <row r="8" ht="12.75">
      <c r="O8" s="9"/>
    </row>
    <row r="9" spans="1:21" s="13" customFormat="1" ht="15">
      <c r="A9" s="10"/>
      <c r="B9" s="11"/>
      <c r="C9" s="60" t="s">
        <v>3</v>
      </c>
      <c r="D9" s="60"/>
      <c r="E9" s="60"/>
      <c r="F9" s="60"/>
      <c r="G9" s="60"/>
      <c r="H9" s="60"/>
      <c r="I9" s="60"/>
      <c r="J9" s="60"/>
      <c r="K9" s="60"/>
      <c r="L9" s="60"/>
      <c r="M9" s="60"/>
      <c r="N9" s="60"/>
      <c r="O9" s="60"/>
      <c r="P9" s="61"/>
      <c r="Q9" s="12"/>
      <c r="R9" s="12"/>
      <c r="S9" s="12"/>
      <c r="T9" s="12"/>
      <c r="U9" s="12"/>
    </row>
    <row r="10" spans="1:21" s="2" customFormat="1" ht="12.75">
      <c r="A10" s="3" t="s">
        <v>4</v>
      </c>
      <c r="B10" s="14"/>
      <c r="C10" s="15" t="s">
        <v>5</v>
      </c>
      <c r="D10" s="16"/>
      <c r="E10" s="17"/>
      <c r="F10" s="16"/>
      <c r="G10" s="17"/>
      <c r="H10" s="16"/>
      <c r="I10" s="17"/>
      <c r="J10" s="16"/>
      <c r="K10" s="17"/>
      <c r="L10" s="16"/>
      <c r="M10" s="17"/>
      <c r="N10" s="16"/>
      <c r="O10" s="15" t="s">
        <v>5</v>
      </c>
      <c r="P10" s="18" t="s">
        <v>6</v>
      </c>
      <c r="Q10" s="19"/>
      <c r="R10" s="19"/>
      <c r="S10" s="19"/>
      <c r="T10" s="19"/>
      <c r="U10" s="19"/>
    </row>
    <row r="11" spans="1:21" s="25" customFormat="1" ht="12.75">
      <c r="A11" s="3" t="s">
        <v>7</v>
      </c>
      <c r="B11" s="20"/>
      <c r="C11" s="21">
        <v>42339</v>
      </c>
      <c r="D11" s="22">
        <v>42370</v>
      </c>
      <c r="E11" s="21">
        <v>42401</v>
      </c>
      <c r="F11" s="22">
        <v>42430</v>
      </c>
      <c r="G11" s="21">
        <v>42461</v>
      </c>
      <c r="H11" s="22">
        <v>42491</v>
      </c>
      <c r="I11" s="21">
        <v>42522</v>
      </c>
      <c r="J11" s="22">
        <v>42552</v>
      </c>
      <c r="K11" s="21">
        <v>42583</v>
      </c>
      <c r="L11" s="22">
        <v>42614</v>
      </c>
      <c r="M11" s="21">
        <v>42644</v>
      </c>
      <c r="N11" s="22">
        <v>42675</v>
      </c>
      <c r="O11" s="21">
        <v>42705</v>
      </c>
      <c r="P11" s="23" t="s">
        <v>8</v>
      </c>
      <c r="Q11" s="24"/>
      <c r="R11" s="24"/>
      <c r="S11" s="24"/>
      <c r="T11" s="24"/>
      <c r="U11" s="24"/>
    </row>
    <row r="12" spans="1:21" ht="12.75">
      <c r="A12" s="3">
        <v>1</v>
      </c>
      <c r="B12" s="26" t="s">
        <v>9</v>
      </c>
      <c r="C12" s="27">
        <v>73425119.92999999</v>
      </c>
      <c r="D12" s="28">
        <v>75301072.00999999</v>
      </c>
      <c r="E12" s="27">
        <v>75335290.10999998</v>
      </c>
      <c r="F12" s="28">
        <v>76720505.54</v>
      </c>
      <c r="G12" s="27">
        <v>77387424.44</v>
      </c>
      <c r="H12" s="28">
        <v>75604090.33</v>
      </c>
      <c r="I12" s="27">
        <v>77979309.33</v>
      </c>
      <c r="J12" s="28">
        <v>78026113.55999999</v>
      </c>
      <c r="K12" s="27">
        <v>78553619.56</v>
      </c>
      <c r="L12" s="27">
        <v>79081125.56</v>
      </c>
      <c r="M12" s="27">
        <v>79608631.56</v>
      </c>
      <c r="N12" s="28">
        <v>80136137.56</v>
      </c>
      <c r="O12" s="27">
        <v>80663643.56</v>
      </c>
      <c r="P12" s="29">
        <f aca="true" t="shared" si="0" ref="P12:P17">AVERAGE(C12:O12)</f>
        <v>77524775.61923075</v>
      </c>
      <c r="Q12" s="30"/>
      <c r="R12" s="30"/>
      <c r="S12" s="30"/>
      <c r="T12" s="30"/>
      <c r="U12" s="30"/>
    </row>
    <row r="13" spans="1:21" ht="12.75">
      <c r="A13" s="3">
        <f aca="true" t="shared" si="1" ref="A13:A18">A12+1</f>
        <v>2</v>
      </c>
      <c r="B13" s="31" t="s">
        <v>10</v>
      </c>
      <c r="C13" s="32">
        <v>384271604.63</v>
      </c>
      <c r="D13" s="32">
        <v>384347295.25</v>
      </c>
      <c r="E13" s="32">
        <v>384508198.78999996</v>
      </c>
      <c r="F13" s="32">
        <v>384513020.26</v>
      </c>
      <c r="G13" s="32">
        <v>384674217.53999996</v>
      </c>
      <c r="H13" s="32">
        <v>382012443.65</v>
      </c>
      <c r="I13" s="32">
        <v>385005374.76</v>
      </c>
      <c r="J13" s="32">
        <v>382764852.48</v>
      </c>
      <c r="K13" s="32">
        <v>382908202.88</v>
      </c>
      <c r="L13" s="32">
        <v>383051553.28</v>
      </c>
      <c r="M13" s="32">
        <v>383194903.67999995</v>
      </c>
      <c r="N13" s="32">
        <v>383338254.0799999</v>
      </c>
      <c r="O13" s="32">
        <v>383481604.4799999</v>
      </c>
      <c r="P13" s="33">
        <f t="shared" si="0"/>
        <v>383697809.6738462</v>
      </c>
      <c r="Q13" s="30"/>
      <c r="R13" s="30"/>
      <c r="S13" s="30"/>
      <c r="T13" s="30"/>
      <c r="U13" s="30"/>
    </row>
    <row r="14" spans="1:21" ht="12.75">
      <c r="A14" s="3">
        <f t="shared" si="1"/>
        <v>3</v>
      </c>
      <c r="B14" s="34" t="s">
        <v>11</v>
      </c>
      <c r="C14" s="27">
        <v>3268015367.78</v>
      </c>
      <c r="D14" s="27">
        <v>3268948503.72</v>
      </c>
      <c r="E14" s="27">
        <v>3269876860.62</v>
      </c>
      <c r="F14" s="28">
        <v>3285401290.81</v>
      </c>
      <c r="G14" s="27">
        <v>3286956896.33</v>
      </c>
      <c r="H14" s="28">
        <v>3301809344.99</v>
      </c>
      <c r="I14" s="27">
        <v>3312695253.08</v>
      </c>
      <c r="J14" s="28">
        <v>3317167181.04</v>
      </c>
      <c r="K14" s="27">
        <v>3323699820.11</v>
      </c>
      <c r="L14" s="27">
        <v>3330232459.17</v>
      </c>
      <c r="M14" s="27">
        <v>3336765098.24</v>
      </c>
      <c r="N14" s="27">
        <v>3343297737.3</v>
      </c>
      <c r="O14" s="27">
        <v>3349830376.37</v>
      </c>
      <c r="P14" s="29">
        <f t="shared" si="0"/>
        <v>3307284322.2738466</v>
      </c>
      <c r="Q14" s="30"/>
      <c r="R14" s="30"/>
      <c r="S14" s="30"/>
      <c r="T14" s="30"/>
      <c r="U14" s="30"/>
    </row>
    <row r="15" spans="1:21" ht="12.75">
      <c r="A15" s="3">
        <f t="shared" si="1"/>
        <v>4</v>
      </c>
      <c r="B15" s="31" t="s">
        <v>12</v>
      </c>
      <c r="C15" s="32">
        <v>2382244784.35</v>
      </c>
      <c r="D15" s="32">
        <v>2413008359.8</v>
      </c>
      <c r="E15" s="32">
        <v>2413832506.14</v>
      </c>
      <c r="F15" s="32">
        <v>2414054418.11</v>
      </c>
      <c r="G15" s="32">
        <v>2423875311.31</v>
      </c>
      <c r="H15" s="32">
        <v>2426298954.21</v>
      </c>
      <c r="I15" s="32">
        <v>2451112422.21</v>
      </c>
      <c r="J15" s="32">
        <v>2452525812.52</v>
      </c>
      <c r="K15" s="32">
        <v>2453797197.36</v>
      </c>
      <c r="L15" s="32">
        <v>2457444434.2</v>
      </c>
      <c r="M15" s="32">
        <v>2460837139.03</v>
      </c>
      <c r="N15" s="32">
        <v>2462108523.87</v>
      </c>
      <c r="O15" s="32">
        <v>2484694110.71</v>
      </c>
      <c r="P15" s="33">
        <f t="shared" si="0"/>
        <v>2438141074.90923</v>
      </c>
      <c r="Q15" s="30"/>
      <c r="R15" s="30"/>
      <c r="S15" s="30"/>
      <c r="T15" s="30"/>
      <c r="U15" s="30"/>
    </row>
    <row r="16" spans="1:21" ht="12.75">
      <c r="A16" s="3">
        <f t="shared" si="1"/>
        <v>5</v>
      </c>
      <c r="B16" s="34" t="s">
        <v>13</v>
      </c>
      <c r="C16" s="27">
        <v>3727680150.1000004</v>
      </c>
      <c r="D16" s="28">
        <v>3752655086.21</v>
      </c>
      <c r="E16" s="27">
        <v>3762075439.39</v>
      </c>
      <c r="F16" s="28">
        <v>3775460833.2400007</v>
      </c>
      <c r="G16" s="27">
        <v>3791058542.8000007</v>
      </c>
      <c r="H16" s="28">
        <v>3803277500.3700013</v>
      </c>
      <c r="I16" s="27">
        <v>3817460042.540001</v>
      </c>
      <c r="J16" s="28">
        <v>3824310821.9100003</v>
      </c>
      <c r="K16" s="27">
        <v>3838358741.37</v>
      </c>
      <c r="L16" s="27">
        <v>3852406660.83</v>
      </c>
      <c r="M16" s="27">
        <v>3866454580.29</v>
      </c>
      <c r="N16" s="28">
        <v>3880502499.75</v>
      </c>
      <c r="O16" s="27">
        <v>3894550419.22</v>
      </c>
      <c r="P16" s="29">
        <f t="shared" si="0"/>
        <v>3814327024.463077</v>
      </c>
      <c r="Q16" s="30"/>
      <c r="R16" s="30"/>
      <c r="S16" s="30"/>
      <c r="T16" s="30"/>
      <c r="U16" s="30"/>
    </row>
    <row r="17" spans="1:21" ht="12.75">
      <c r="A17" s="3">
        <f t="shared" si="1"/>
        <v>6</v>
      </c>
      <c r="B17" s="31" t="s">
        <v>14</v>
      </c>
      <c r="C17" s="35">
        <v>343480037.1499999</v>
      </c>
      <c r="D17" s="36">
        <v>342967960.73999995</v>
      </c>
      <c r="E17" s="35">
        <v>345248904.9599999</v>
      </c>
      <c r="F17" s="36">
        <v>347126476.77000004</v>
      </c>
      <c r="G17" s="35">
        <v>347511271.19000006</v>
      </c>
      <c r="H17" s="36">
        <v>345837275.31</v>
      </c>
      <c r="I17" s="35">
        <v>358933374.02</v>
      </c>
      <c r="J17" s="36">
        <v>359948726.66</v>
      </c>
      <c r="K17" s="35">
        <v>361439842.15</v>
      </c>
      <c r="L17" s="35">
        <v>362930957.63</v>
      </c>
      <c r="M17" s="35">
        <v>364422073.12</v>
      </c>
      <c r="N17" s="36">
        <v>365913188.61</v>
      </c>
      <c r="O17" s="35">
        <v>367404304.1</v>
      </c>
      <c r="P17" s="37">
        <f t="shared" si="0"/>
        <v>354858799.41615385</v>
      </c>
      <c r="Q17" s="30"/>
      <c r="R17" s="30"/>
      <c r="S17" s="30"/>
      <c r="T17" s="30"/>
      <c r="U17" s="30"/>
    </row>
    <row r="18" spans="1:21" ht="12.75">
      <c r="A18" s="3">
        <f t="shared" si="1"/>
        <v>7</v>
      </c>
      <c r="B18" s="38" t="s">
        <v>15</v>
      </c>
      <c r="C18" s="39">
        <f>SUM(C12:C17)</f>
        <v>10179117063.94</v>
      </c>
      <c r="D18" s="40">
        <f aca="true" t="shared" si="2" ref="D18:P18">SUM(D12:D17)</f>
        <v>10237228277.73</v>
      </c>
      <c r="E18" s="39">
        <f t="shared" si="2"/>
        <v>10250877200.009998</v>
      </c>
      <c r="F18" s="40">
        <f t="shared" si="2"/>
        <v>10283276544.730001</v>
      </c>
      <c r="G18" s="39">
        <f t="shared" si="2"/>
        <v>10311463663.61</v>
      </c>
      <c r="H18" s="40">
        <f t="shared" si="2"/>
        <v>10334839608.86</v>
      </c>
      <c r="I18" s="39">
        <f t="shared" si="2"/>
        <v>10403185775.940002</v>
      </c>
      <c r="J18" s="40">
        <f t="shared" si="2"/>
        <v>10414743508.17</v>
      </c>
      <c r="K18" s="39">
        <f t="shared" si="2"/>
        <v>10438757423.429998</v>
      </c>
      <c r="L18" s="40">
        <f t="shared" si="2"/>
        <v>10465147190.67</v>
      </c>
      <c r="M18" s="39">
        <f t="shared" si="2"/>
        <v>10491282425.92</v>
      </c>
      <c r="N18" s="40">
        <f t="shared" si="2"/>
        <v>10515296341.17</v>
      </c>
      <c r="O18" s="39">
        <f t="shared" si="2"/>
        <v>10560624458.44</v>
      </c>
      <c r="P18" s="40">
        <f t="shared" si="2"/>
        <v>10375833806.355385</v>
      </c>
      <c r="Q18" s="30"/>
      <c r="R18" s="30"/>
      <c r="S18" s="30"/>
      <c r="T18" s="30"/>
      <c r="U18" s="30"/>
    </row>
    <row r="19" spans="1:21" ht="12.75">
      <c r="A19" s="3"/>
      <c r="B19" s="41"/>
      <c r="C19" s="42"/>
      <c r="D19" s="42"/>
      <c r="E19" s="42"/>
      <c r="F19" s="42"/>
      <c r="G19" s="42"/>
      <c r="H19" s="42"/>
      <c r="I19" s="42"/>
      <c r="J19" s="42"/>
      <c r="K19" s="42"/>
      <c r="L19" s="42"/>
      <c r="M19" s="42"/>
      <c r="N19" s="42"/>
      <c r="O19" s="42"/>
      <c r="P19" s="42"/>
      <c r="Q19" s="30"/>
      <c r="R19" s="30"/>
      <c r="S19" s="30"/>
      <c r="T19" s="30"/>
      <c r="U19" s="30"/>
    </row>
    <row r="20" spans="1:21" ht="12.75">
      <c r="A20" s="3"/>
      <c r="B20" s="19"/>
      <c r="C20" s="43"/>
      <c r="D20" s="43"/>
      <c r="E20" s="43"/>
      <c r="F20" s="43"/>
      <c r="G20" s="43"/>
      <c r="H20" s="43"/>
      <c r="I20" s="43"/>
      <c r="J20" s="43"/>
      <c r="K20" s="43"/>
      <c r="L20" s="43"/>
      <c r="M20" s="43"/>
      <c r="N20" s="43"/>
      <c r="O20" s="43"/>
      <c r="P20" s="43"/>
      <c r="Q20" s="30"/>
      <c r="R20" s="30"/>
      <c r="S20" s="30"/>
      <c r="T20" s="30"/>
      <c r="U20" s="30"/>
    </row>
    <row r="21" spans="1:21" ht="12.75">
      <c r="A21" s="3"/>
      <c r="C21" s="9"/>
      <c r="D21" s="9"/>
      <c r="E21" s="9"/>
      <c r="F21" s="9"/>
      <c r="G21" s="9"/>
      <c r="H21" s="9"/>
      <c r="I21" s="9"/>
      <c r="J21" s="9"/>
      <c r="K21" s="9"/>
      <c r="L21" s="9"/>
      <c r="M21" s="9"/>
      <c r="N21" s="9"/>
      <c r="O21" s="9"/>
      <c r="P21" s="9"/>
      <c r="Q21" s="30"/>
      <c r="R21" s="30"/>
      <c r="S21" s="30"/>
      <c r="T21" s="30"/>
      <c r="U21" s="30"/>
    </row>
    <row r="22" spans="1:21" s="13" customFormat="1" ht="15">
      <c r="A22" s="10"/>
      <c r="B22" s="11"/>
      <c r="C22" s="60" t="s">
        <v>16</v>
      </c>
      <c r="D22" s="60"/>
      <c r="E22" s="60"/>
      <c r="F22" s="60"/>
      <c r="G22" s="60"/>
      <c r="H22" s="60"/>
      <c r="I22" s="60"/>
      <c r="J22" s="60"/>
      <c r="K22" s="60"/>
      <c r="L22" s="60"/>
      <c r="M22" s="60"/>
      <c r="N22" s="60"/>
      <c r="O22" s="60"/>
      <c r="P22" s="61"/>
      <c r="Q22" s="12"/>
      <c r="R22" s="12"/>
      <c r="S22" s="12"/>
      <c r="T22" s="12"/>
      <c r="U22" s="12"/>
    </row>
    <row r="23" spans="1:21" s="2" customFormat="1" ht="12.75">
      <c r="A23" s="44"/>
      <c r="B23" s="14"/>
      <c r="C23" s="15" t="s">
        <v>5</v>
      </c>
      <c r="D23" s="16"/>
      <c r="E23" s="17"/>
      <c r="F23" s="16"/>
      <c r="G23" s="17"/>
      <c r="H23" s="16"/>
      <c r="I23" s="17"/>
      <c r="J23" s="16"/>
      <c r="K23" s="17"/>
      <c r="L23" s="16"/>
      <c r="M23" s="17"/>
      <c r="N23" s="16"/>
      <c r="O23" s="15" t="s">
        <v>5</v>
      </c>
      <c r="P23" s="18" t="s">
        <v>6</v>
      </c>
      <c r="Q23" s="19"/>
      <c r="R23" s="19"/>
      <c r="S23" s="19"/>
      <c r="T23" s="19"/>
      <c r="U23" s="19"/>
    </row>
    <row r="24" spans="1:21" s="25" customFormat="1" ht="12.75">
      <c r="A24" s="45"/>
      <c r="B24" s="20"/>
      <c r="C24" s="21">
        <f>C11</f>
        <v>42339</v>
      </c>
      <c r="D24" s="21">
        <f aca="true" t="shared" si="3" ref="D24:O24">D11</f>
        <v>42370</v>
      </c>
      <c r="E24" s="21">
        <f t="shared" si="3"/>
        <v>42401</v>
      </c>
      <c r="F24" s="21">
        <f t="shared" si="3"/>
        <v>42430</v>
      </c>
      <c r="G24" s="21">
        <f t="shared" si="3"/>
        <v>42461</v>
      </c>
      <c r="H24" s="21">
        <f t="shared" si="3"/>
        <v>42491</v>
      </c>
      <c r="I24" s="21">
        <f t="shared" si="3"/>
        <v>42522</v>
      </c>
      <c r="J24" s="21">
        <f t="shared" si="3"/>
        <v>42552</v>
      </c>
      <c r="K24" s="21">
        <f t="shared" si="3"/>
        <v>42583</v>
      </c>
      <c r="L24" s="21">
        <f t="shared" si="3"/>
        <v>42614</v>
      </c>
      <c r="M24" s="21">
        <f t="shared" si="3"/>
        <v>42644</v>
      </c>
      <c r="N24" s="21">
        <f t="shared" si="3"/>
        <v>42675</v>
      </c>
      <c r="O24" s="21">
        <f t="shared" si="3"/>
        <v>42705</v>
      </c>
      <c r="P24" s="23" t="s">
        <v>8</v>
      </c>
      <c r="Q24" s="24"/>
      <c r="R24" s="24"/>
      <c r="S24" s="24"/>
      <c r="T24" s="24"/>
      <c r="U24" s="24"/>
    </row>
    <row r="25" spans="1:21" ht="12.75">
      <c r="A25" s="3">
        <f>A18+1</f>
        <v>8</v>
      </c>
      <c r="B25" s="26" t="s">
        <v>9</v>
      </c>
      <c r="C25" s="46">
        <v>37951000.93</v>
      </c>
      <c r="D25" s="32">
        <v>38597914.900000006</v>
      </c>
      <c r="E25" s="32">
        <v>39915291.5</v>
      </c>
      <c r="F25" s="28">
        <v>39915291.5</v>
      </c>
      <c r="G25" s="32">
        <v>40586357.440000005</v>
      </c>
      <c r="H25" s="32">
        <v>39071460.330000006</v>
      </c>
      <c r="I25" s="27">
        <v>39747133.330000006</v>
      </c>
      <c r="J25" s="32">
        <v>40433716.56000001</v>
      </c>
      <c r="K25" s="32">
        <v>40990733.05</v>
      </c>
      <c r="L25" s="27">
        <v>41551928.28</v>
      </c>
      <c r="M25" s="32">
        <v>42117302.26</v>
      </c>
      <c r="N25" s="32">
        <v>42686854.99</v>
      </c>
      <c r="O25" s="27">
        <v>43260586.46</v>
      </c>
      <c r="P25" s="29">
        <f aca="true" t="shared" si="4" ref="P25:P30">AVERAGE(C25:O25)</f>
        <v>40525043.963846155</v>
      </c>
      <c r="Q25" s="30"/>
      <c r="R25" s="30"/>
      <c r="S25" s="30"/>
      <c r="T25" s="30"/>
      <c r="U25" s="30"/>
    </row>
    <row r="26" spans="1:21" ht="12.75">
      <c r="A26" s="3">
        <f aca="true" t="shared" si="5" ref="A26:A31">A25+1</f>
        <v>9</v>
      </c>
      <c r="B26" s="31" t="s">
        <v>10</v>
      </c>
      <c r="C26" s="47">
        <v>112867121.03</v>
      </c>
      <c r="D26" s="32">
        <v>113844211.79</v>
      </c>
      <c r="E26" s="32">
        <v>114977747.19</v>
      </c>
      <c r="F26" s="48">
        <v>116222474.66</v>
      </c>
      <c r="G26" s="32">
        <v>117307689.94</v>
      </c>
      <c r="H26" s="32">
        <v>118561329.74</v>
      </c>
      <c r="I26" s="32">
        <v>124471372.82999998</v>
      </c>
      <c r="J26" s="32">
        <v>106678018.88</v>
      </c>
      <c r="K26" s="32">
        <v>107875479.29</v>
      </c>
      <c r="L26" s="32">
        <v>109073420.77</v>
      </c>
      <c r="M26" s="32">
        <v>110271843.31</v>
      </c>
      <c r="N26" s="32">
        <v>111470746.93</v>
      </c>
      <c r="O26" s="32">
        <v>112670131.61</v>
      </c>
      <c r="P26" s="33">
        <f t="shared" si="4"/>
        <v>113560891.38230768</v>
      </c>
      <c r="Q26" s="30"/>
      <c r="R26" s="30"/>
      <c r="S26" s="30"/>
      <c r="T26" s="30"/>
      <c r="U26" s="30"/>
    </row>
    <row r="27" spans="1:21" ht="12.75">
      <c r="A27" s="3">
        <f t="shared" si="5"/>
        <v>10</v>
      </c>
      <c r="B27" s="34" t="s">
        <v>11</v>
      </c>
      <c r="C27" s="46">
        <v>1539846299.9</v>
      </c>
      <c r="D27" s="32">
        <v>1546784691.28</v>
      </c>
      <c r="E27" s="32">
        <v>1561768332.52</v>
      </c>
      <c r="F27" s="28">
        <v>1558945462.53</v>
      </c>
      <c r="G27" s="32">
        <v>1563506991.71</v>
      </c>
      <c r="H27" s="32">
        <v>1568590618.6</v>
      </c>
      <c r="I27" s="27">
        <v>1559906747.95</v>
      </c>
      <c r="J27" s="32">
        <v>1585812572.43</v>
      </c>
      <c r="K27" s="32">
        <v>1589262741.54</v>
      </c>
      <c r="L27" s="27">
        <v>1592728099.85</v>
      </c>
      <c r="M27" s="32">
        <v>1596208647.37</v>
      </c>
      <c r="N27" s="32">
        <v>1599704384.1</v>
      </c>
      <c r="O27" s="27">
        <v>1603215310.02</v>
      </c>
      <c r="P27" s="29">
        <f t="shared" si="4"/>
        <v>1574329299.9846156</v>
      </c>
      <c r="Q27" s="30"/>
      <c r="R27" s="30"/>
      <c r="S27" s="30"/>
      <c r="T27" s="30"/>
      <c r="U27" s="30"/>
    </row>
    <row r="28" spans="1:21" ht="12.75">
      <c r="A28" s="3">
        <f t="shared" si="5"/>
        <v>11</v>
      </c>
      <c r="B28" s="31" t="s">
        <v>12</v>
      </c>
      <c r="C28" s="47">
        <v>496528803.67</v>
      </c>
      <c r="D28" s="32">
        <v>500228150.98</v>
      </c>
      <c r="E28" s="32">
        <v>506159872.52</v>
      </c>
      <c r="F28" s="48">
        <v>506916070.81</v>
      </c>
      <c r="G28" s="32">
        <v>512214597.47</v>
      </c>
      <c r="H28" s="32">
        <v>516159668.8</v>
      </c>
      <c r="I28" s="32">
        <v>519799708.54</v>
      </c>
      <c r="J28" s="32">
        <v>524100582.21</v>
      </c>
      <c r="K28" s="32">
        <v>528622439.68</v>
      </c>
      <c r="L28" s="32">
        <v>533151401.44</v>
      </c>
      <c r="M28" s="32">
        <v>537686971.69</v>
      </c>
      <c r="N28" s="32">
        <v>542225018.42</v>
      </c>
      <c r="O28" s="32">
        <v>546807058.58</v>
      </c>
      <c r="P28" s="33">
        <f t="shared" si="4"/>
        <v>520815411.1392307</v>
      </c>
      <c r="Q28" s="30"/>
      <c r="R28" s="30"/>
      <c r="S28" s="30"/>
      <c r="T28" s="30"/>
      <c r="U28" s="30"/>
    </row>
    <row r="29" spans="1:21" ht="12.75">
      <c r="A29" s="3">
        <f t="shared" si="5"/>
        <v>12</v>
      </c>
      <c r="B29" s="34" t="s">
        <v>13</v>
      </c>
      <c r="C29" s="46">
        <v>1220834874.64</v>
      </c>
      <c r="D29" s="32">
        <v>1227499625.91</v>
      </c>
      <c r="E29" s="32">
        <v>1240038956.12</v>
      </c>
      <c r="F29" s="28">
        <v>1240753282.11</v>
      </c>
      <c r="G29" s="32">
        <v>1247594702.9</v>
      </c>
      <c r="H29" s="32">
        <v>1254483617.29</v>
      </c>
      <c r="I29" s="27">
        <v>1260569897.56</v>
      </c>
      <c r="J29" s="32">
        <v>1268260939.17</v>
      </c>
      <c r="K29" s="32">
        <v>1275890673.54</v>
      </c>
      <c r="L29" s="27">
        <v>1283554837.07</v>
      </c>
      <c r="M29" s="32">
        <v>1291253429.77</v>
      </c>
      <c r="N29" s="32">
        <v>1298986451.62</v>
      </c>
      <c r="O29" s="27">
        <v>1306753902.62</v>
      </c>
      <c r="P29" s="29">
        <f t="shared" si="4"/>
        <v>1262805783.8707693</v>
      </c>
      <c r="Q29" s="30"/>
      <c r="R29" s="30"/>
      <c r="S29" s="30"/>
      <c r="T29" s="30"/>
      <c r="U29" s="30"/>
    </row>
    <row r="30" spans="1:21" ht="12.75">
      <c r="A30" s="3">
        <f t="shared" si="5"/>
        <v>13</v>
      </c>
      <c r="B30" s="31" t="s">
        <v>14</v>
      </c>
      <c r="C30" s="49">
        <v>127127016.31</v>
      </c>
      <c r="D30" s="35">
        <v>127367472.03999999</v>
      </c>
      <c r="E30" s="35">
        <v>130113042.14999999</v>
      </c>
      <c r="F30" s="36">
        <v>130087612.85999998</v>
      </c>
      <c r="G30" s="35">
        <v>131706890.71000001</v>
      </c>
      <c r="H30" s="35">
        <v>131048275.74000002</v>
      </c>
      <c r="I30" s="35">
        <v>137752471.10000002</v>
      </c>
      <c r="J30" s="35">
        <v>139139155.1</v>
      </c>
      <c r="K30" s="35">
        <v>139683041.66</v>
      </c>
      <c r="L30" s="35">
        <v>140232597.58</v>
      </c>
      <c r="M30" s="35">
        <v>140787822.84</v>
      </c>
      <c r="N30" s="35">
        <v>141348717.46</v>
      </c>
      <c r="O30" s="35">
        <v>141915281.43</v>
      </c>
      <c r="P30" s="37">
        <f t="shared" si="4"/>
        <v>135254568.99846154</v>
      </c>
      <c r="Q30" s="30"/>
      <c r="R30" s="30"/>
      <c r="S30" s="30"/>
      <c r="T30" s="30"/>
      <c r="U30" s="30"/>
    </row>
    <row r="31" spans="1:21" ht="12.75">
      <c r="A31" s="3">
        <f t="shared" si="5"/>
        <v>14</v>
      </c>
      <c r="B31" s="38" t="s">
        <v>15</v>
      </c>
      <c r="C31" s="39">
        <f>SUM(C25:C30)</f>
        <v>3535155116.48</v>
      </c>
      <c r="D31" s="39">
        <f aca="true" t="shared" si="6" ref="D31:P31">SUM(D25:D30)</f>
        <v>3554322066.8999996</v>
      </c>
      <c r="E31" s="39">
        <f t="shared" si="6"/>
        <v>3592973242</v>
      </c>
      <c r="F31" s="39">
        <f t="shared" si="6"/>
        <v>3592840194.47</v>
      </c>
      <c r="G31" s="39">
        <f t="shared" si="6"/>
        <v>3612917230.1700006</v>
      </c>
      <c r="H31" s="39">
        <f t="shared" si="6"/>
        <v>3627914970.5</v>
      </c>
      <c r="I31" s="39">
        <f t="shared" si="6"/>
        <v>3642247331.31</v>
      </c>
      <c r="J31" s="39">
        <f t="shared" si="6"/>
        <v>3664424984.35</v>
      </c>
      <c r="K31" s="39">
        <f t="shared" si="6"/>
        <v>3682325108.7599998</v>
      </c>
      <c r="L31" s="39">
        <f t="shared" si="6"/>
        <v>3700292284.99</v>
      </c>
      <c r="M31" s="39">
        <f t="shared" si="6"/>
        <v>3718326017.2400002</v>
      </c>
      <c r="N31" s="39">
        <f t="shared" si="6"/>
        <v>3736422173.52</v>
      </c>
      <c r="O31" s="39">
        <f t="shared" si="6"/>
        <v>3754622270.72</v>
      </c>
      <c r="P31" s="40">
        <f t="shared" si="6"/>
        <v>3647290999.3392315</v>
      </c>
      <c r="Q31" s="30"/>
      <c r="R31" s="30"/>
      <c r="S31" s="30"/>
      <c r="T31" s="30"/>
      <c r="U31" s="30"/>
    </row>
    <row r="32" spans="1:21" ht="12.75">
      <c r="A32" s="3"/>
      <c r="B32" s="41"/>
      <c r="C32" s="42"/>
      <c r="D32" s="42"/>
      <c r="E32" s="42"/>
      <c r="F32" s="42"/>
      <c r="G32" s="42"/>
      <c r="H32" s="42"/>
      <c r="I32" s="42"/>
      <c r="J32" s="42"/>
      <c r="K32" s="42"/>
      <c r="L32" s="42"/>
      <c r="M32" s="42"/>
      <c r="N32" s="42"/>
      <c r="O32" s="42"/>
      <c r="P32" s="42"/>
      <c r="Q32" s="30"/>
      <c r="R32" s="30"/>
      <c r="S32" s="30"/>
      <c r="T32" s="30"/>
      <c r="U32" s="30"/>
    </row>
    <row r="33" spans="1:21" ht="12.75">
      <c r="A33" s="3"/>
      <c r="B33" s="19"/>
      <c r="C33" s="43"/>
      <c r="D33" s="43"/>
      <c r="E33" s="43"/>
      <c r="F33" s="43"/>
      <c r="G33" s="43"/>
      <c r="H33" s="43"/>
      <c r="I33" s="43"/>
      <c r="J33" s="43"/>
      <c r="K33" s="43"/>
      <c r="L33" s="43"/>
      <c r="M33" s="43"/>
      <c r="N33" s="43"/>
      <c r="O33" s="43"/>
      <c r="P33" s="43"/>
      <c r="Q33" s="30"/>
      <c r="R33" s="30"/>
      <c r="S33" s="30"/>
      <c r="T33" s="30"/>
      <c r="U33" s="30"/>
    </row>
    <row r="34" spans="1:21" ht="12.75">
      <c r="A34" s="3"/>
      <c r="C34" s="9"/>
      <c r="D34" s="9"/>
      <c r="E34" s="9"/>
      <c r="F34" s="9"/>
      <c r="G34" s="9"/>
      <c r="H34" s="9"/>
      <c r="I34" s="9"/>
      <c r="J34" s="9"/>
      <c r="K34" s="9"/>
      <c r="L34" s="9"/>
      <c r="M34" s="9"/>
      <c r="N34" s="9"/>
      <c r="O34" s="9"/>
      <c r="P34" s="9"/>
      <c r="Q34" s="30"/>
      <c r="R34" s="30"/>
      <c r="S34" s="30"/>
      <c r="T34" s="30"/>
      <c r="U34" s="30"/>
    </row>
    <row r="35" spans="1:21" s="13" customFormat="1" ht="15">
      <c r="A35" s="10"/>
      <c r="B35" s="11"/>
      <c r="C35" s="60" t="s">
        <v>17</v>
      </c>
      <c r="D35" s="60"/>
      <c r="E35" s="60"/>
      <c r="F35" s="60"/>
      <c r="G35" s="60"/>
      <c r="H35" s="60"/>
      <c r="I35" s="60"/>
      <c r="J35" s="60"/>
      <c r="K35" s="60"/>
      <c r="L35" s="60"/>
      <c r="M35" s="60"/>
      <c r="N35" s="60"/>
      <c r="O35" s="60"/>
      <c r="P35" s="61"/>
      <c r="Q35" s="12"/>
      <c r="R35" s="12"/>
      <c r="S35" s="12"/>
      <c r="T35" s="12"/>
      <c r="U35" s="12"/>
    </row>
    <row r="36" spans="1:21" s="2" customFormat="1" ht="12.75">
      <c r="A36" s="44"/>
      <c r="B36" s="14"/>
      <c r="C36" s="15" t="s">
        <v>5</v>
      </c>
      <c r="D36" s="16"/>
      <c r="E36" s="17"/>
      <c r="F36" s="16"/>
      <c r="G36" s="17"/>
      <c r="H36" s="16"/>
      <c r="I36" s="17"/>
      <c r="J36" s="16"/>
      <c r="K36" s="17"/>
      <c r="L36" s="16"/>
      <c r="M36" s="17"/>
      <c r="N36" s="16"/>
      <c r="O36" s="15" t="s">
        <v>5</v>
      </c>
      <c r="P36" s="18" t="s">
        <v>6</v>
      </c>
      <c r="Q36" s="19"/>
      <c r="R36" s="19"/>
      <c r="S36" s="19"/>
      <c r="T36" s="19"/>
      <c r="U36" s="19"/>
    </row>
    <row r="37" spans="1:21" s="25" customFormat="1" ht="12.75">
      <c r="A37" s="45"/>
      <c r="B37" s="20"/>
      <c r="C37" s="21">
        <f>C11</f>
        <v>42339</v>
      </c>
      <c r="D37" s="21">
        <f aca="true" t="shared" si="7" ref="D37:O37">D11</f>
        <v>42370</v>
      </c>
      <c r="E37" s="21">
        <f t="shared" si="7"/>
        <v>42401</v>
      </c>
      <c r="F37" s="21">
        <f t="shared" si="7"/>
        <v>42430</v>
      </c>
      <c r="G37" s="21">
        <f t="shared" si="7"/>
        <v>42461</v>
      </c>
      <c r="H37" s="21">
        <f t="shared" si="7"/>
        <v>42491</v>
      </c>
      <c r="I37" s="21">
        <f t="shared" si="7"/>
        <v>42522</v>
      </c>
      <c r="J37" s="21">
        <f t="shared" si="7"/>
        <v>42552</v>
      </c>
      <c r="K37" s="21">
        <f t="shared" si="7"/>
        <v>42583</v>
      </c>
      <c r="L37" s="21">
        <f t="shared" si="7"/>
        <v>42614</v>
      </c>
      <c r="M37" s="21">
        <f t="shared" si="7"/>
        <v>42644</v>
      </c>
      <c r="N37" s="21">
        <f t="shared" si="7"/>
        <v>42675</v>
      </c>
      <c r="O37" s="21">
        <f t="shared" si="7"/>
        <v>42705</v>
      </c>
      <c r="P37" s="23" t="s">
        <v>8</v>
      </c>
      <c r="Q37" s="24"/>
      <c r="R37" s="24"/>
      <c r="S37" s="24"/>
      <c r="T37" s="24"/>
      <c r="U37" s="24"/>
    </row>
    <row r="38" spans="1:21" ht="12.75">
      <c r="A38" s="3">
        <f>A31+1</f>
        <v>15</v>
      </c>
      <c r="B38" s="26" t="s">
        <v>9</v>
      </c>
      <c r="C38" s="50">
        <f aca="true" t="shared" si="8" ref="C38:P43">C12-C25</f>
        <v>35474118.99999999</v>
      </c>
      <c r="D38" s="51">
        <f t="shared" si="8"/>
        <v>36703157.109999985</v>
      </c>
      <c r="E38" s="50">
        <f t="shared" si="8"/>
        <v>35419998.609999985</v>
      </c>
      <c r="F38" s="51">
        <f t="shared" si="8"/>
        <v>36805214.04000001</v>
      </c>
      <c r="G38" s="50">
        <f t="shared" si="8"/>
        <v>36801066.99999999</v>
      </c>
      <c r="H38" s="51">
        <f t="shared" si="8"/>
        <v>36532629.99999999</v>
      </c>
      <c r="I38" s="50">
        <f t="shared" si="8"/>
        <v>38232175.99999999</v>
      </c>
      <c r="J38" s="51">
        <f t="shared" si="8"/>
        <v>37592396.99999998</v>
      </c>
      <c r="K38" s="50">
        <f t="shared" si="8"/>
        <v>37562886.510000005</v>
      </c>
      <c r="L38" s="51">
        <f t="shared" si="8"/>
        <v>37529197.28</v>
      </c>
      <c r="M38" s="50">
        <f t="shared" si="8"/>
        <v>37491329.300000004</v>
      </c>
      <c r="N38" s="51">
        <f t="shared" si="8"/>
        <v>37449282.57</v>
      </c>
      <c r="O38" s="50">
        <f t="shared" si="8"/>
        <v>37403057.1</v>
      </c>
      <c r="P38" s="52">
        <f>P12-P25</f>
        <v>36999731.65538459</v>
      </c>
      <c r="Q38" s="30"/>
      <c r="R38" s="30"/>
      <c r="S38" s="30"/>
      <c r="T38" s="30"/>
      <c r="U38" s="30"/>
    </row>
    <row r="39" spans="1:21" ht="12.75">
      <c r="A39" s="3">
        <f aca="true" t="shared" si="9" ref="A39:A44">A38+1</f>
        <v>16</v>
      </c>
      <c r="B39" s="31" t="s">
        <v>10</v>
      </c>
      <c r="C39" s="53">
        <f t="shared" si="8"/>
        <v>271404483.6</v>
      </c>
      <c r="D39" s="54">
        <f t="shared" si="8"/>
        <v>270503083.46</v>
      </c>
      <c r="E39" s="53">
        <f t="shared" si="8"/>
        <v>269530451.59999996</v>
      </c>
      <c r="F39" s="54">
        <f t="shared" si="8"/>
        <v>268290545.6</v>
      </c>
      <c r="G39" s="53">
        <f t="shared" si="8"/>
        <v>267366527.59999996</v>
      </c>
      <c r="H39" s="54">
        <f t="shared" si="8"/>
        <v>263451113.90999997</v>
      </c>
      <c r="I39" s="53">
        <f t="shared" si="8"/>
        <v>260534001.93</v>
      </c>
      <c r="J39" s="54">
        <f t="shared" si="8"/>
        <v>276086833.6</v>
      </c>
      <c r="K39" s="53">
        <f t="shared" si="8"/>
        <v>275032723.59</v>
      </c>
      <c r="L39" s="54">
        <f t="shared" si="8"/>
        <v>273978132.51</v>
      </c>
      <c r="M39" s="53">
        <f t="shared" si="8"/>
        <v>272923060.36999995</v>
      </c>
      <c r="N39" s="54">
        <f t="shared" si="8"/>
        <v>271867507.1499999</v>
      </c>
      <c r="O39" s="53">
        <f t="shared" si="8"/>
        <v>270811472.8699999</v>
      </c>
      <c r="P39" s="52">
        <f t="shared" si="8"/>
        <v>270136918.2915385</v>
      </c>
      <c r="Q39" s="30"/>
      <c r="R39" s="30"/>
      <c r="S39" s="30"/>
      <c r="T39" s="30"/>
      <c r="U39" s="30"/>
    </row>
    <row r="40" spans="1:21" ht="12.75">
      <c r="A40" s="3">
        <f t="shared" si="9"/>
        <v>17</v>
      </c>
      <c r="B40" s="34" t="s">
        <v>11</v>
      </c>
      <c r="C40" s="50">
        <f t="shared" si="8"/>
        <v>1728169067.88</v>
      </c>
      <c r="D40" s="51">
        <f t="shared" si="8"/>
        <v>1722163812.4399998</v>
      </c>
      <c r="E40" s="50">
        <f t="shared" si="8"/>
        <v>1708108528.1</v>
      </c>
      <c r="F40" s="51">
        <f t="shared" si="8"/>
        <v>1726455828.28</v>
      </c>
      <c r="G40" s="50">
        <f t="shared" si="8"/>
        <v>1723449904.62</v>
      </c>
      <c r="H40" s="51">
        <f t="shared" si="8"/>
        <v>1733218726.3899999</v>
      </c>
      <c r="I40" s="50">
        <f t="shared" si="8"/>
        <v>1752788505.1299999</v>
      </c>
      <c r="J40" s="51">
        <f t="shared" si="8"/>
        <v>1731354608.61</v>
      </c>
      <c r="K40" s="50">
        <f t="shared" si="8"/>
        <v>1734437078.5700002</v>
      </c>
      <c r="L40" s="51">
        <f t="shared" si="8"/>
        <v>1737504359.3200002</v>
      </c>
      <c r="M40" s="50">
        <f t="shared" si="8"/>
        <v>1740556450.87</v>
      </c>
      <c r="N40" s="51">
        <f t="shared" si="8"/>
        <v>1743593353.2000003</v>
      </c>
      <c r="O40" s="50">
        <f t="shared" si="8"/>
        <v>1746615066.35</v>
      </c>
      <c r="P40" s="52">
        <f t="shared" si="8"/>
        <v>1732955022.289231</v>
      </c>
      <c r="Q40" s="30"/>
      <c r="R40" s="30"/>
      <c r="S40" s="30"/>
      <c r="T40" s="30"/>
      <c r="U40" s="30"/>
    </row>
    <row r="41" spans="1:21" ht="12.75">
      <c r="A41" s="3">
        <f t="shared" si="9"/>
        <v>18</v>
      </c>
      <c r="B41" s="31" t="s">
        <v>12</v>
      </c>
      <c r="C41" s="53">
        <f t="shared" si="8"/>
        <v>1885715980.6799998</v>
      </c>
      <c r="D41" s="54">
        <f t="shared" si="8"/>
        <v>1912780208.8200002</v>
      </c>
      <c r="E41" s="53">
        <f t="shared" si="8"/>
        <v>1907672633.62</v>
      </c>
      <c r="F41" s="54">
        <f t="shared" si="8"/>
        <v>1907138347.3000002</v>
      </c>
      <c r="G41" s="53">
        <f t="shared" si="8"/>
        <v>1911660713.84</v>
      </c>
      <c r="H41" s="54">
        <f t="shared" si="8"/>
        <v>1910139285.41</v>
      </c>
      <c r="I41" s="53">
        <f t="shared" si="8"/>
        <v>1931312713.67</v>
      </c>
      <c r="J41" s="54">
        <f t="shared" si="8"/>
        <v>1928425230.31</v>
      </c>
      <c r="K41" s="53">
        <f t="shared" si="8"/>
        <v>1925174757.68</v>
      </c>
      <c r="L41" s="54">
        <f t="shared" si="8"/>
        <v>1924293032.7599998</v>
      </c>
      <c r="M41" s="53">
        <f t="shared" si="8"/>
        <v>1923150167.3400002</v>
      </c>
      <c r="N41" s="54">
        <f t="shared" si="8"/>
        <v>1919883505.4499998</v>
      </c>
      <c r="O41" s="53">
        <f t="shared" si="8"/>
        <v>1937887052.13</v>
      </c>
      <c r="P41" s="52">
        <f t="shared" si="8"/>
        <v>1917325663.7699995</v>
      </c>
      <c r="Q41" s="30"/>
      <c r="R41" s="30"/>
      <c r="S41" s="30"/>
      <c r="T41" s="30"/>
      <c r="U41" s="30"/>
    </row>
    <row r="42" spans="1:21" ht="12.75">
      <c r="A42" s="3">
        <f t="shared" si="9"/>
        <v>19</v>
      </c>
      <c r="B42" s="34" t="s">
        <v>13</v>
      </c>
      <c r="C42" s="50">
        <f t="shared" si="8"/>
        <v>2506845275.46</v>
      </c>
      <c r="D42" s="51">
        <f t="shared" si="8"/>
        <v>2525155460.3</v>
      </c>
      <c r="E42" s="50">
        <f t="shared" si="8"/>
        <v>2522036483.27</v>
      </c>
      <c r="F42" s="51">
        <f t="shared" si="8"/>
        <v>2534707551.130001</v>
      </c>
      <c r="G42" s="50">
        <f t="shared" si="8"/>
        <v>2543463839.9000006</v>
      </c>
      <c r="H42" s="51">
        <f t="shared" si="8"/>
        <v>2548793883.0800014</v>
      </c>
      <c r="I42" s="50">
        <f t="shared" si="8"/>
        <v>2556890144.980001</v>
      </c>
      <c r="J42" s="51">
        <f t="shared" si="8"/>
        <v>2556049882.7400002</v>
      </c>
      <c r="K42" s="50">
        <f t="shared" si="8"/>
        <v>2562468067.83</v>
      </c>
      <c r="L42" s="51">
        <f t="shared" si="8"/>
        <v>2568851823.76</v>
      </c>
      <c r="M42" s="50">
        <f t="shared" si="8"/>
        <v>2575201150.52</v>
      </c>
      <c r="N42" s="51">
        <f t="shared" si="8"/>
        <v>2581516048.13</v>
      </c>
      <c r="O42" s="50">
        <f t="shared" si="8"/>
        <v>2587796516.6</v>
      </c>
      <c r="P42" s="52">
        <f t="shared" si="8"/>
        <v>2551521240.592308</v>
      </c>
      <c r="Q42" s="30"/>
      <c r="R42" s="30"/>
      <c r="S42" s="30"/>
      <c r="T42" s="30"/>
      <c r="U42" s="30"/>
    </row>
    <row r="43" spans="1:21" ht="12.75">
      <c r="A43" s="3">
        <f t="shared" si="9"/>
        <v>20</v>
      </c>
      <c r="B43" s="31" t="s">
        <v>14</v>
      </c>
      <c r="C43" s="55">
        <f t="shared" si="8"/>
        <v>216353020.8399999</v>
      </c>
      <c r="D43" s="56">
        <f t="shared" si="8"/>
        <v>215600488.69999996</v>
      </c>
      <c r="E43" s="55">
        <f t="shared" si="8"/>
        <v>215135862.80999994</v>
      </c>
      <c r="F43" s="56">
        <f t="shared" si="8"/>
        <v>217038863.91000006</v>
      </c>
      <c r="G43" s="55">
        <f t="shared" si="8"/>
        <v>215804380.48000005</v>
      </c>
      <c r="H43" s="56">
        <f t="shared" si="8"/>
        <v>214788999.57</v>
      </c>
      <c r="I43" s="55">
        <f t="shared" si="8"/>
        <v>221180902.91999996</v>
      </c>
      <c r="J43" s="56">
        <f t="shared" si="8"/>
        <v>220809571.56000003</v>
      </c>
      <c r="K43" s="55">
        <f t="shared" si="8"/>
        <v>221756800.48999998</v>
      </c>
      <c r="L43" s="56">
        <f t="shared" si="8"/>
        <v>222698360.04999998</v>
      </c>
      <c r="M43" s="55">
        <f t="shared" si="8"/>
        <v>223634250.28</v>
      </c>
      <c r="N43" s="56">
        <f t="shared" si="8"/>
        <v>224564471.15</v>
      </c>
      <c r="O43" s="55">
        <f t="shared" si="8"/>
        <v>225489022.67000002</v>
      </c>
      <c r="P43" s="57">
        <f t="shared" si="8"/>
        <v>219604230.4176923</v>
      </c>
      <c r="Q43" s="30"/>
      <c r="R43" s="30"/>
      <c r="S43" s="30"/>
      <c r="T43" s="30"/>
      <c r="U43" s="30"/>
    </row>
    <row r="44" spans="1:21" ht="12.75">
      <c r="A44" s="3">
        <f t="shared" si="9"/>
        <v>21</v>
      </c>
      <c r="B44" s="38" t="s">
        <v>15</v>
      </c>
      <c r="C44" s="39">
        <f>SUM(C38:C43)</f>
        <v>6643961947.46</v>
      </c>
      <c r="D44" s="40">
        <f aca="true" t="shared" si="10" ref="D44:P44">SUM(D38:D43)</f>
        <v>6682906210.83</v>
      </c>
      <c r="E44" s="39">
        <f t="shared" si="10"/>
        <v>6657903958.01</v>
      </c>
      <c r="F44" s="40">
        <f t="shared" si="10"/>
        <v>6690436350.260001</v>
      </c>
      <c r="G44" s="39">
        <f t="shared" si="10"/>
        <v>6698546433.440001</v>
      </c>
      <c r="H44" s="40">
        <f t="shared" si="10"/>
        <v>6706924638.360001</v>
      </c>
      <c r="I44" s="39">
        <f t="shared" si="10"/>
        <v>6760938444.630001</v>
      </c>
      <c r="J44" s="40">
        <f t="shared" si="10"/>
        <v>6750318523.820001</v>
      </c>
      <c r="K44" s="39">
        <f t="shared" si="10"/>
        <v>6756432314.67</v>
      </c>
      <c r="L44" s="40">
        <f t="shared" si="10"/>
        <v>6764854905.68</v>
      </c>
      <c r="M44" s="39">
        <f t="shared" si="10"/>
        <v>6772956408.679999</v>
      </c>
      <c r="N44" s="40">
        <f t="shared" si="10"/>
        <v>6778874167.65</v>
      </c>
      <c r="O44" s="39">
        <f t="shared" si="10"/>
        <v>6806002187.719999</v>
      </c>
      <c r="P44" s="58">
        <f t="shared" si="10"/>
        <v>6728542807.016153</v>
      </c>
      <c r="Q44" s="30"/>
      <c r="R44" s="30"/>
      <c r="S44" s="30"/>
      <c r="T44" s="30"/>
      <c r="U44" s="30"/>
    </row>
    <row r="45" spans="1:21" ht="12.75">
      <c r="A45" s="3"/>
      <c r="B45" s="41"/>
      <c r="C45" s="42"/>
      <c r="D45" s="42"/>
      <c r="E45" s="42"/>
      <c r="F45" s="42"/>
      <c r="G45" s="42"/>
      <c r="H45" s="42"/>
      <c r="I45" s="42"/>
      <c r="J45" s="42"/>
      <c r="K45" s="42"/>
      <c r="L45" s="42"/>
      <c r="M45" s="42"/>
      <c r="N45" s="42"/>
      <c r="O45" s="42"/>
      <c r="P45" s="59"/>
      <c r="Q45" s="30"/>
      <c r="R45" s="30"/>
      <c r="S45" s="30"/>
      <c r="T45" s="30"/>
      <c r="U45" s="30"/>
    </row>
    <row r="46" spans="1:21" ht="12.75">
      <c r="A46" s="3"/>
      <c r="B46" s="19"/>
      <c r="C46" s="43"/>
      <c r="D46" s="43"/>
      <c r="E46" s="43"/>
      <c r="F46" s="43"/>
      <c r="G46" s="43"/>
      <c r="H46" s="43"/>
      <c r="I46" s="43"/>
      <c r="J46" s="43"/>
      <c r="K46" s="43"/>
      <c r="L46" s="43"/>
      <c r="M46" s="43"/>
      <c r="N46" s="43"/>
      <c r="O46" s="43"/>
      <c r="P46" s="43"/>
      <c r="Q46" s="30"/>
      <c r="R46" s="30"/>
      <c r="S46" s="30"/>
      <c r="T46" s="30"/>
      <c r="U46" s="30"/>
    </row>
    <row r="47" spans="1:21" ht="12.75">
      <c r="A47" s="3"/>
      <c r="B47" s="30" t="s">
        <v>18</v>
      </c>
      <c r="C47" s="43"/>
      <c r="D47" s="43"/>
      <c r="E47" s="43"/>
      <c r="F47" s="43"/>
      <c r="G47" s="43"/>
      <c r="H47" s="43"/>
      <c r="I47" s="43"/>
      <c r="J47" s="43"/>
      <c r="K47" s="43"/>
      <c r="L47" s="43"/>
      <c r="M47" s="43"/>
      <c r="N47" s="43"/>
      <c r="O47" s="43"/>
      <c r="P47" s="43"/>
      <c r="Q47" s="30"/>
      <c r="R47" s="30"/>
      <c r="S47" s="30"/>
      <c r="T47" s="30"/>
      <c r="U47" s="30"/>
    </row>
    <row r="48" spans="1:21" ht="12.75">
      <c r="A48" s="3"/>
      <c r="B48" s="30" t="s">
        <v>19</v>
      </c>
      <c r="C48" s="43"/>
      <c r="D48" s="43"/>
      <c r="E48" s="43"/>
      <c r="F48" s="43"/>
      <c r="G48" s="43"/>
      <c r="H48" s="43"/>
      <c r="I48" s="43"/>
      <c r="J48" s="43"/>
      <c r="K48" s="43"/>
      <c r="L48" s="43"/>
      <c r="M48" s="43"/>
      <c r="N48" s="43"/>
      <c r="O48" s="43"/>
      <c r="P48" s="43"/>
      <c r="Q48" s="30"/>
      <c r="R48" s="30"/>
      <c r="S48" s="30"/>
      <c r="T48" s="30"/>
      <c r="U48" s="30"/>
    </row>
    <row r="49" spans="1:21" ht="12.75">
      <c r="A49" s="3"/>
      <c r="B49" s="30" t="s">
        <v>20</v>
      </c>
      <c r="C49" s="9"/>
      <c r="D49" s="9"/>
      <c r="E49" s="9"/>
      <c r="F49" s="9"/>
      <c r="G49" s="9"/>
      <c r="H49" s="9"/>
      <c r="I49" s="9"/>
      <c r="J49" s="9"/>
      <c r="K49" s="9"/>
      <c r="L49" s="9"/>
      <c r="M49" s="9"/>
      <c r="N49" s="9"/>
      <c r="O49" s="9"/>
      <c r="P49" s="9"/>
      <c r="Q49" s="30"/>
      <c r="R49" s="30"/>
      <c r="S49" s="30"/>
      <c r="T49" s="30"/>
      <c r="U49" s="30"/>
    </row>
    <row r="50" spans="1:21" ht="12.75">
      <c r="A50" s="3"/>
      <c r="B50" s="30" t="s">
        <v>21</v>
      </c>
      <c r="Q50" s="30"/>
      <c r="R50" s="30"/>
      <c r="S50" s="30"/>
      <c r="T50" s="30"/>
      <c r="U50" s="30"/>
    </row>
    <row r="51" spans="1:21" ht="12.75">
      <c r="A51" s="3"/>
      <c r="B51" s="4"/>
      <c r="Q51" s="30"/>
      <c r="R51" s="30"/>
      <c r="S51" s="30"/>
      <c r="T51" s="30"/>
      <c r="U51" s="30"/>
    </row>
  </sheetData>
  <sheetProtection/>
  <mergeCells count="4">
    <mergeCell ref="C9:P9"/>
    <mergeCell ref="C22:P22"/>
    <mergeCell ref="C35:P35"/>
    <mergeCell ref="O1:P1"/>
  </mergeCells>
  <printOptions/>
  <pageMargins left="0.31" right="0.2" top="0.51" bottom="0.6" header="0.26" footer="0.28"/>
  <pageSetup horizontalDpi="600" verticalDpi="600" orientation="landscape"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created xsi:type="dcterms:W3CDTF">2016-08-30T15:10:06Z</dcterms:created>
  <dcterms:modified xsi:type="dcterms:W3CDTF">2016-09-01T14:40:20Z</dcterms:modified>
  <cp:category/>
  <cp:version/>
  <cp:contentType/>
  <cp:contentStatus/>
</cp:coreProperties>
</file>